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115bbae14a421b1/Documents/New Zealand Trip/2027/"/>
    </mc:Choice>
  </mc:AlternateContent>
  <xr:revisionPtr revIDLastSave="401" documentId="14_{305BF902-2F8C-4449-A623-E2C1F30E1B89}" xr6:coauthVersionLast="47" xr6:coauthVersionMax="47" xr10:uidLastSave="{72EDABFC-780C-4707-8FAC-C06EFA18A5E7}"/>
  <bookViews>
    <workbookView xWindow="-108" yWindow="-108" windowWidth="23256" windowHeight="12456" xr2:uid="{6F5D7827-EE7E-46F9-85EF-4D23074843DE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O20" i="1" l="1"/>
  <c r="N20" i="1"/>
  <c r="M20" i="1"/>
  <c r="O24" i="1"/>
  <c r="N24" i="1"/>
  <c r="O23" i="1"/>
  <c r="N23" i="1"/>
  <c r="O22" i="1"/>
  <c r="N22" i="1"/>
  <c r="M22" i="1"/>
  <c r="D27" i="1"/>
  <c r="M23" i="1" s="1"/>
  <c r="D34" i="1"/>
  <c r="M24" i="1" s="1"/>
</calcChain>
</file>

<file path=xl/sharedStrings.xml><?xml version="1.0" encoding="utf-8"?>
<sst xmlns="http://schemas.openxmlformats.org/spreadsheetml/2006/main" count="211" uniqueCount="116">
  <si>
    <t>DATE</t>
  </si>
  <si>
    <t>APPROX ITINERARY</t>
  </si>
  <si>
    <t>Closest Exit Point</t>
  </si>
  <si>
    <t>Hike the Kepler Track  to Iris Burn hut, Stay there.</t>
  </si>
  <si>
    <t>Hike the Kepler track to Rainbow Reach - bus back to Te Anau.  Stay at Lakeside Motel.</t>
  </si>
  <si>
    <t>Daily Hiking Distance (mi)</t>
  </si>
  <si>
    <t>n/a</t>
  </si>
  <si>
    <t xml:space="preserve">Take water taxi to Brod Bay, hike the Kepler Track to Luxmore Hut,  stay there.  Possible side trip to Luxmore Caves or Mt Luxmore.   </t>
  </si>
  <si>
    <t>Fjordland Medical Practice, Address: New Zealand 25 Luxmore Drive, Te Anau 9600, New Zealand.  Phone: +64 3 249 7007</t>
  </si>
  <si>
    <t>Lakes District Hospital, Address: 20 Douglas Street, Frankton, Queenstown 9300, New Zealand.  Phone: +64 3 441 0015</t>
  </si>
  <si>
    <t>Queenstown</t>
  </si>
  <si>
    <t>Luxmore hut or Brod Bay</t>
  </si>
  <si>
    <t xml:space="preserve">Luxmore Hut, Iris Burn Hut </t>
  </si>
  <si>
    <t>Iris Burn Hut, Motueka Hut, Rainbow Reach road end</t>
  </si>
  <si>
    <t>Walk to Mintaro Hut</t>
  </si>
  <si>
    <t>Walk to Dumpling hut</t>
  </si>
  <si>
    <t>Morning for laundry and rest, then drive to Dunedin or Otago</t>
  </si>
  <si>
    <t>Drive to Tuatapare via south coast - night there</t>
  </si>
  <si>
    <t>Start Hump Ridge Track - stay at Okaka Lodge</t>
  </si>
  <si>
    <t>Walk Port Craig back to carpark, drive to Queenstown for the night</t>
  </si>
  <si>
    <t>Fly out of Queenstown</t>
  </si>
  <si>
    <t>Explore the Otago Peninsula - Royal Albatross colony, penguin sanctuary, cliffs and beaches - night there</t>
  </si>
  <si>
    <t>Explore tors and tarns at sunrise - Walk Hump Ridge track over historic trestles to Port Craig.  Swim with Hector's dolphins!</t>
  </si>
  <si>
    <t xml:space="preserve">Arrive in Auckland, fly to Queenstown, stay in Queenstown.  </t>
  </si>
  <si>
    <t>Depart Seattle for flight to Auckland</t>
  </si>
  <si>
    <t>2-5</t>
  </si>
  <si>
    <t>minimal</t>
  </si>
  <si>
    <t>Whakapapa Village</t>
  </si>
  <si>
    <t>Drive from Exit to Medical Care</t>
  </si>
  <si>
    <t>Mangatepopo trailhead</t>
  </si>
  <si>
    <t>Waitomo</t>
  </si>
  <si>
    <t>Max drive from Exit to Medical Care</t>
  </si>
  <si>
    <t>Mountaineers Difficulty Rating</t>
  </si>
  <si>
    <t>Strenuous</t>
  </si>
  <si>
    <t>Daily Elevation Gain (ft)</t>
  </si>
  <si>
    <t>Easy</t>
  </si>
  <si>
    <t>Moderate/Strenuous</t>
  </si>
  <si>
    <t>Te Anau</t>
  </si>
  <si>
    <t>Glade Wharf=&gt;Te Anau</t>
  </si>
  <si>
    <t>Milford Village=&gt;Te Anau</t>
  </si>
  <si>
    <t>Dunedin</t>
  </si>
  <si>
    <t>Te Anau or Dunedin</t>
  </si>
  <si>
    <t>Tuatapere</t>
  </si>
  <si>
    <t>Invercargill, Tuatapere</t>
  </si>
  <si>
    <t>Tuatapere, Queenstown</t>
  </si>
  <si>
    <t>Max Walking Distance to Exit (miles)</t>
  </si>
  <si>
    <t>Rotorua Hospital (Public), Corner of Arawa Street and Pukeroa Hill, Rotorua 3010, +64 7 348 1199</t>
  </si>
  <si>
    <t>Twizel Medical Centre, 15 Mackenzie Drive, Twizel.  +64 3 435 0777</t>
  </si>
  <si>
    <t>Southland Hospital, Kew Road, Kew, Invercargill.  +64 3 218 1949</t>
  </si>
  <si>
    <t>Taumarunui Hospital, 63 Kururau Rd, Taumarunui 3920.  07 896 0020</t>
  </si>
  <si>
    <t>25-45 mins</t>
  </si>
  <si>
    <t>&lt;&lt; 1 day</t>
  </si>
  <si>
    <t>25 mins</t>
  </si>
  <si>
    <t>1 day</t>
  </si>
  <si>
    <t>50 mins</t>
  </si>
  <si>
    <t>Te Kuiti Community Hospital, 24 Ailsa Street, Te Kūiti 3910, New Zealand</t>
  </si>
  <si>
    <t>15 mins</t>
  </si>
  <si>
    <t>30 mins to 1 hr</t>
  </si>
  <si>
    <t>&lt;15 mins</t>
  </si>
  <si>
    <t>1 hr 15 mins</t>
  </si>
  <si>
    <t>45 mins</t>
  </si>
  <si>
    <t xml:space="preserve"> &lt; 1 day</t>
  </si>
  <si>
    <t>Walking Distance to Exit (miles)</t>
  </si>
  <si>
    <t>Bus then boat to Glade Wharf - start Milford track with walk to Clinton Hut</t>
  </si>
  <si>
    <t>2 hours</t>
  </si>
  <si>
    <t>1 hr 40 mins</t>
  </si>
  <si>
    <t>&lt;&lt;1 day</t>
  </si>
  <si>
    <t>40 mins</t>
  </si>
  <si>
    <t>2.5 hrs</t>
  </si>
  <si>
    <t>1.5 to 2.5 hours</t>
  </si>
  <si>
    <t>1.5-2.5 hours</t>
  </si>
  <si>
    <t>1.5-2.5 hrs</t>
  </si>
  <si>
    <t>Moderate</t>
  </si>
  <si>
    <t>Time to Medical Care 1/</t>
  </si>
  <si>
    <t>Time to Medical Care  1/</t>
  </si>
  <si>
    <t>1/ Helicopter evacuation is available and free of charge for injured trekkers across NZ.  However helicopter evac is not free of charge for illness.</t>
  </si>
  <si>
    <t>1.5 days or helicopter</t>
  </si>
  <si>
    <t>1 day or helicopter</t>
  </si>
  <si>
    <t>Daily Elevation Loss (ft)</t>
  </si>
  <si>
    <t>Easy (trail washouts so rugged)</t>
  </si>
  <si>
    <t>Main Itinerary (which treks and their order will depend on ability to get hut permits in May-June 2026.)  SUBJECT TO PERMITTING</t>
  </si>
  <si>
    <t>Distance-Elevation Profile and Time to Medical Care  - New Zealand 2027.  SUBJECT TO PERMITTING</t>
  </si>
  <si>
    <t>Laundry and rest - stay in Te Anau</t>
  </si>
  <si>
    <t>Moderate/ Strenuous</t>
  </si>
  <si>
    <t>Day 1 of Tongariro Northern Circuit - visit Tana Lakes, walk to Waihohonu camp, stay there</t>
  </si>
  <si>
    <t>Visit the Ohinepango Springs, walk to Oturere Camp - stay there</t>
  </si>
  <si>
    <t>Walk past Red Tarns, Emerald Pools, Mt Ngauruhoe to Mangatepopo Camp - stay there</t>
  </si>
  <si>
    <t>Easy/Moderate</t>
  </si>
  <si>
    <t>Walk back to Whakapapa to finish Tongariro N Circuit - drive north to Waitomo area</t>
  </si>
  <si>
    <t>Kepler</t>
  </si>
  <si>
    <t>Milford</t>
  </si>
  <si>
    <t>Hump Ridge</t>
  </si>
  <si>
    <t>Tongariro</t>
  </si>
  <si>
    <t>Rest day in Queenstown - explore, optional adventure activities</t>
  </si>
  <si>
    <t xml:space="preserve">Transfer to Te Anau, afternoon in Te Anau, stay at Lakeside Motel   </t>
  </si>
  <si>
    <t>Walk to Sandfly point - Milford Sound Cruise - transfer back to Te Anau</t>
  </si>
  <si>
    <t>Arrive in Auckland, shuttle to harbor area, spend the afternoon exploring, welcome dinner, stay there</t>
  </si>
  <si>
    <t>Drive to Rotorua, explore thermal areas, Maori celebration at Te Pa Tu, night in Rotorua</t>
  </si>
  <si>
    <t>Tour Wai-a-Tapu thermal area, drive to Taupo, lunch and play on the lake, end as close as possible to Whakapapa</t>
  </si>
  <si>
    <t>Waitomo Caves optional tour - drive to Auckland airport</t>
  </si>
  <si>
    <t>AM flights to Queenstown</t>
  </si>
  <si>
    <t>1-1.5 days or helicopter</t>
  </si>
  <si>
    <t>1.5-2 days or helicopter</t>
  </si>
  <si>
    <t>Day</t>
  </si>
  <si>
    <t>Pre-1</t>
  </si>
  <si>
    <t>Pre-2</t>
  </si>
  <si>
    <t>Pre-3</t>
  </si>
  <si>
    <t>Pre-4</t>
  </si>
  <si>
    <t>Pre-5</t>
  </si>
  <si>
    <t>Pre-6</t>
  </si>
  <si>
    <t>Pre-7</t>
  </si>
  <si>
    <t>Pre-8</t>
  </si>
  <si>
    <t>Pre-9</t>
  </si>
  <si>
    <t>Moderate to challenging depending on the program chosen</t>
  </si>
  <si>
    <t>Optional Pre-Trip North Island Exploration - schedule dependent on getting camp permits in May-June 2026.</t>
  </si>
  <si>
    <t>EasyModerate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</si>
</sst>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left" vertical="center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0" fillId="0" borderId="2" xfId="0" applyBorder="1" applyAlignment="1">
      <alignment vertical="center" wrapText="1"/>
    </xf>
    <xf numFmtId="14" fontId="4" fillId="0" borderId="0" xfId="0" applyNumberFormat="1" applyFont="1" applyAlignment="1">
      <alignment horizontal="left" vertical="center"/>
    </xf>
    <xf numFmtId="16" fontId="3" fillId="0" borderId="2" xfId="0" quotePrefix="1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" fontId="3" fillId="0" borderId="4" xfId="0" quotePrefix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/>
    <xf numFmtId="0" fontId="5" fillId="0" borderId="0" xfId="0" applyFont="1"/>
    <xf numFmtId="164" fontId="5" fillId="0" borderId="0" xfId="0" applyNumberFormat="1" applyFont="1"/>
    <xf numFmtId="0" fontId="2" fillId="0" borderId="0" xfId="0" applyFont="1" applyAlignment="1">
      <alignment wrapText="1"/>
    </xf>
    <xf numFmtId="1" fontId="0" fillId="0" borderId="0" xfId="0" applyNumberFormat="1"/>
    <xf numFmtId="165" fontId="4" fillId="0" borderId="8" xfId="0" applyNumberFormat="1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left" vertical="center"/>
    </xf>
    <xf numFmtId="165" fontId="4" fillId="0" borderId="17" xfId="0" applyNumberFormat="1" applyFont="1" applyBorder="1" applyAlignment="1">
      <alignment horizontal="left" vertical="center"/>
    </xf>
    <xf numFmtId="165" fontId="4" fillId="0" borderId="19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165" fontId="4" fillId="0" borderId="20" xfId="0" applyNumberFormat="1" applyFont="1" applyBorder="1" applyAlignment="1">
      <alignment horizontal="left" vertical="center"/>
    </xf>
    <xf numFmtId="0" fontId="0" fillId="0" borderId="21" xfId="0" applyBorder="1" applyAlignment="1">
      <alignment vertical="center" wrapText="1"/>
    </xf>
    <xf numFmtId="0" fontId="2" fillId="0" borderId="7" xfId="0" applyFont="1" applyBorder="1"/>
    <xf numFmtId="0" fontId="2" fillId="0" borderId="22" xfId="0" applyFont="1" applyBorder="1"/>
    <xf numFmtId="0" fontId="2" fillId="0" borderId="23" xfId="0" applyFont="1" applyBorder="1"/>
    <xf numFmtId="0" fontId="6" fillId="0" borderId="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" fillId="0" borderId="0" xfId="0" applyFont="1" applyAlignment="1"/>
    <xf numFmtId="0" fontId="0" fillId="0" borderId="0" xfId="0" applyAlignment="1"/>
    <xf numFmtId="0" fontId="2" fillId="0" borderId="24" xfId="0" applyFont="1" applyBorder="1" applyAlignment="1"/>
    <xf numFmtId="165" fontId="4" fillId="0" borderId="23" xfId="0" applyNumberFormat="1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165" fontId="4" fillId="0" borderId="25" xfId="0" applyNumberFormat="1" applyFont="1" applyBorder="1" applyAlignment="1">
      <alignment vertical="center"/>
    </xf>
    <xf numFmtId="14" fontId="4" fillId="0" borderId="10" xfId="0" applyNumberFormat="1" applyFont="1" applyBorder="1" applyAlignment="1">
      <alignment vertical="center"/>
    </xf>
    <xf numFmtId="14" fontId="4" fillId="0" borderId="0" xfId="0" applyNumberFormat="1" applyFont="1" applyAlignment="1">
      <alignment vertical="center"/>
    </xf>
    <xf numFmtId="0" fontId="4" fillId="0" borderId="17" xfId="0" applyNumberFormat="1" applyFont="1" applyBorder="1" applyAlignment="1">
      <alignment vertical="center"/>
    </xf>
    <xf numFmtId="0" fontId="4" fillId="0" borderId="17" xfId="1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B8F7-402E-4060-8F82-F00DDE3848F7}">
  <dimension ref="A1:O46"/>
  <sheetViews>
    <sheetView tabSelected="1" topLeftCell="A30" workbookViewId="0">
      <selection activeCell="D36" sqref="D36:F36"/>
    </sheetView>
  </sheetViews>
  <sheetFormatPr defaultRowHeight="14.4" x14ac:dyDescent="0.3"/>
  <cols>
    <col min="1" max="1" width="27.109375" customWidth="1"/>
    <col min="2" max="2" width="6" style="52" customWidth="1"/>
    <col min="3" max="3" width="38.88671875" customWidth="1"/>
    <col min="4" max="4" width="12.6640625" customWidth="1"/>
    <col min="5" max="6" width="11" customWidth="1"/>
    <col min="7" max="7" width="18.6640625" style="31" bestFit="1" customWidth="1"/>
    <col min="8" max="8" width="18" customWidth="1"/>
    <col min="9" max="9" width="14" customWidth="1"/>
    <col min="10" max="10" width="18" customWidth="1"/>
    <col min="11" max="11" width="21.44140625" customWidth="1"/>
    <col min="12" max="12" width="10" bestFit="1" customWidth="1"/>
  </cols>
  <sheetData>
    <row r="1" spans="1:11" ht="23.4" x14ac:dyDescent="0.45">
      <c r="A1" s="1" t="s">
        <v>81</v>
      </c>
      <c r="B1" s="51"/>
    </row>
    <row r="2" spans="1:11" ht="9" customHeight="1" thickBot="1" x14ac:dyDescent="0.35"/>
    <row r="3" spans="1:11" s="2" customFormat="1" ht="47.4" thickBot="1" x14ac:dyDescent="0.35">
      <c r="A3" s="10" t="s">
        <v>0</v>
      </c>
      <c r="B3" s="53" t="s">
        <v>103</v>
      </c>
      <c r="C3" s="11" t="s">
        <v>1</v>
      </c>
      <c r="D3" s="12" t="s">
        <v>5</v>
      </c>
      <c r="E3" s="13" t="s">
        <v>34</v>
      </c>
      <c r="F3" s="13" t="s">
        <v>78</v>
      </c>
      <c r="G3" s="13" t="s">
        <v>32</v>
      </c>
      <c r="H3" s="13" t="s">
        <v>2</v>
      </c>
      <c r="I3" s="13" t="s">
        <v>45</v>
      </c>
      <c r="J3" s="13" t="s">
        <v>31</v>
      </c>
      <c r="K3" s="14" t="s">
        <v>73</v>
      </c>
    </row>
    <row r="4" spans="1:11" s="2" customFormat="1" ht="16.2" thickBot="1" x14ac:dyDescent="0.35">
      <c r="A4" s="45" t="s">
        <v>114</v>
      </c>
      <c r="B4" s="46"/>
      <c r="C4" s="46"/>
      <c r="D4" s="46"/>
      <c r="E4" s="46"/>
      <c r="F4" s="46"/>
      <c r="G4" s="46"/>
      <c r="H4" s="46"/>
      <c r="I4" s="46"/>
      <c r="J4" s="46"/>
      <c r="K4" s="47"/>
    </row>
    <row r="5" spans="1:11" s="2" customFormat="1" ht="34.200000000000003" customHeight="1" x14ac:dyDescent="0.3">
      <c r="A5" s="39">
        <v>46417</v>
      </c>
      <c r="B5" s="59"/>
      <c r="C5" s="62" t="s">
        <v>24</v>
      </c>
      <c r="D5" s="63" t="s">
        <v>6</v>
      </c>
      <c r="E5" s="63" t="s">
        <v>6</v>
      </c>
      <c r="F5" s="63"/>
      <c r="G5" s="63" t="s">
        <v>6</v>
      </c>
      <c r="H5" s="63" t="s">
        <v>6</v>
      </c>
      <c r="I5" s="64"/>
      <c r="J5" s="64"/>
      <c r="K5" s="64"/>
    </row>
    <row r="6" spans="1:11" s="2" customFormat="1" ht="43.2" x14ac:dyDescent="0.3">
      <c r="A6" s="37">
        <v>46419</v>
      </c>
      <c r="B6" s="54" t="s">
        <v>104</v>
      </c>
      <c r="C6" s="42" t="s">
        <v>96</v>
      </c>
      <c r="D6" s="65" t="s">
        <v>6</v>
      </c>
      <c r="E6" s="65" t="s">
        <v>6</v>
      </c>
      <c r="F6" s="65" t="s">
        <v>6</v>
      </c>
      <c r="G6" s="65" t="s">
        <v>6</v>
      </c>
      <c r="H6" s="65" t="s">
        <v>6</v>
      </c>
      <c r="I6" s="66"/>
      <c r="J6" s="65"/>
      <c r="K6" s="65" t="s">
        <v>6</v>
      </c>
    </row>
    <row r="7" spans="1:11" ht="43.2" x14ac:dyDescent="0.3">
      <c r="A7" s="38">
        <f>A6+1</f>
        <v>46420</v>
      </c>
      <c r="B7" s="54" t="s">
        <v>105</v>
      </c>
      <c r="C7" s="42" t="s">
        <v>97</v>
      </c>
      <c r="D7" s="17" t="s">
        <v>25</v>
      </c>
      <c r="E7" s="18" t="s">
        <v>26</v>
      </c>
      <c r="F7" s="18" t="s">
        <v>26</v>
      </c>
      <c r="G7" s="18" t="s">
        <v>6</v>
      </c>
      <c r="H7" s="18" t="s">
        <v>6</v>
      </c>
      <c r="I7" s="28" t="s">
        <v>6</v>
      </c>
      <c r="J7" s="18" t="s">
        <v>50</v>
      </c>
      <c r="K7" s="19" t="s">
        <v>51</v>
      </c>
    </row>
    <row r="8" spans="1:11" ht="48" customHeight="1" x14ac:dyDescent="0.3">
      <c r="A8" s="38">
        <f t="shared" ref="A8:A14" si="0">A7+1</f>
        <v>46421</v>
      </c>
      <c r="B8" s="55" t="s">
        <v>106</v>
      </c>
      <c r="C8" s="15" t="s">
        <v>98</v>
      </c>
      <c r="D8" s="17" t="s">
        <v>25</v>
      </c>
      <c r="E8" s="18" t="s">
        <v>26</v>
      </c>
      <c r="F8" s="18" t="s">
        <v>26</v>
      </c>
      <c r="G8" s="18" t="s">
        <v>6</v>
      </c>
      <c r="H8" s="18" t="s">
        <v>6</v>
      </c>
      <c r="I8" s="28" t="s">
        <v>6</v>
      </c>
      <c r="J8" s="18" t="s">
        <v>50</v>
      </c>
      <c r="K8" s="19" t="s">
        <v>51</v>
      </c>
    </row>
    <row r="9" spans="1:11" ht="36.6" customHeight="1" x14ac:dyDescent="0.3">
      <c r="A9" s="38">
        <f t="shared" si="0"/>
        <v>46422</v>
      </c>
      <c r="B9" s="55" t="s">
        <v>107</v>
      </c>
      <c r="C9" s="15" t="s">
        <v>84</v>
      </c>
      <c r="D9" s="23">
        <v>11.4</v>
      </c>
      <c r="E9" s="24">
        <v>1707</v>
      </c>
      <c r="F9" s="24">
        <v>1814</v>
      </c>
      <c r="G9" s="24" t="s">
        <v>72</v>
      </c>
      <c r="H9" s="18" t="s">
        <v>27</v>
      </c>
      <c r="I9" s="29">
        <v>11.4</v>
      </c>
      <c r="J9" s="18" t="s">
        <v>52</v>
      </c>
      <c r="K9" s="19" t="s">
        <v>76</v>
      </c>
    </row>
    <row r="10" spans="1:11" ht="36.6" customHeight="1" x14ac:dyDescent="0.3">
      <c r="A10" s="38">
        <f t="shared" si="0"/>
        <v>46423</v>
      </c>
      <c r="B10" s="55" t="s">
        <v>108</v>
      </c>
      <c r="C10" s="15" t="s">
        <v>85</v>
      </c>
      <c r="D10" s="23">
        <v>6.3</v>
      </c>
      <c r="E10" s="23">
        <v>1822</v>
      </c>
      <c r="F10" s="23">
        <v>969</v>
      </c>
      <c r="G10" s="23" t="s">
        <v>87</v>
      </c>
      <c r="H10" s="18" t="s">
        <v>27</v>
      </c>
      <c r="I10" s="4">
        <v>18</v>
      </c>
      <c r="J10" s="18" t="s">
        <v>52</v>
      </c>
      <c r="K10" s="20" t="s">
        <v>77</v>
      </c>
    </row>
    <row r="11" spans="1:11" ht="36.6" customHeight="1" x14ac:dyDescent="0.3">
      <c r="A11" s="38">
        <f t="shared" si="0"/>
        <v>46424</v>
      </c>
      <c r="B11" s="55" t="s">
        <v>109</v>
      </c>
      <c r="C11" s="15" t="s">
        <v>86</v>
      </c>
      <c r="D11" s="23">
        <v>7.5</v>
      </c>
      <c r="E11" s="23">
        <v>1808</v>
      </c>
      <c r="F11" s="23">
        <v>2347</v>
      </c>
      <c r="G11" s="23" t="s">
        <v>72</v>
      </c>
      <c r="H11" s="20" t="s">
        <v>29</v>
      </c>
      <c r="I11" s="4">
        <v>8</v>
      </c>
      <c r="J11" s="20" t="s">
        <v>54</v>
      </c>
      <c r="K11" s="20" t="s">
        <v>77</v>
      </c>
    </row>
    <row r="12" spans="1:11" ht="38.4" customHeight="1" x14ac:dyDescent="0.3">
      <c r="A12" s="38">
        <f t="shared" si="0"/>
        <v>46425</v>
      </c>
      <c r="B12" s="55" t="s">
        <v>110</v>
      </c>
      <c r="C12" s="15" t="s">
        <v>88</v>
      </c>
      <c r="D12" s="23">
        <v>5.5</v>
      </c>
      <c r="E12" s="23">
        <v>639</v>
      </c>
      <c r="F12" s="23">
        <v>763</v>
      </c>
      <c r="G12" s="23" t="s">
        <v>79</v>
      </c>
      <c r="H12" s="20" t="s">
        <v>27</v>
      </c>
      <c r="I12" s="4">
        <v>2.7</v>
      </c>
      <c r="J12" s="20" t="s">
        <v>52</v>
      </c>
      <c r="K12" s="20" t="s">
        <v>51</v>
      </c>
    </row>
    <row r="13" spans="1:11" ht="60" customHeight="1" x14ac:dyDescent="0.3">
      <c r="A13" s="38">
        <f t="shared" si="0"/>
        <v>46426</v>
      </c>
      <c r="B13" s="55" t="s">
        <v>111</v>
      </c>
      <c r="C13" s="15" t="s">
        <v>99</v>
      </c>
      <c r="D13" s="23">
        <v>0</v>
      </c>
      <c r="E13" s="23">
        <v>0</v>
      </c>
      <c r="F13" s="23"/>
      <c r="G13" s="23" t="s">
        <v>113</v>
      </c>
      <c r="H13" s="20" t="s">
        <v>30</v>
      </c>
      <c r="I13" s="4">
        <v>0</v>
      </c>
      <c r="J13" s="20" t="s">
        <v>56</v>
      </c>
      <c r="K13" s="20" t="s">
        <v>51</v>
      </c>
    </row>
    <row r="14" spans="1:11" ht="33.6" customHeight="1" thickBot="1" x14ac:dyDescent="0.35">
      <c r="A14" s="43">
        <f t="shared" si="0"/>
        <v>46427</v>
      </c>
      <c r="B14" s="56" t="s">
        <v>112</v>
      </c>
      <c r="C14" s="44" t="s">
        <v>100</v>
      </c>
      <c r="D14" s="20" t="s">
        <v>6</v>
      </c>
      <c r="E14" s="21" t="s">
        <v>6</v>
      </c>
      <c r="F14" s="21"/>
      <c r="G14" s="21" t="s">
        <v>6</v>
      </c>
      <c r="H14" s="21" t="s">
        <v>6</v>
      </c>
      <c r="I14" s="30">
        <v>0</v>
      </c>
      <c r="J14" s="21" t="s">
        <v>57</v>
      </c>
      <c r="K14" s="22" t="s">
        <v>51</v>
      </c>
    </row>
    <row r="15" spans="1:11" x14ac:dyDescent="0.3">
      <c r="A15" s="7" t="s">
        <v>75</v>
      </c>
      <c r="B15" s="57"/>
      <c r="C15" s="8"/>
      <c r="D15" s="9"/>
      <c r="E15" s="9"/>
      <c r="F15" s="9"/>
      <c r="G15" s="9"/>
      <c r="H15" s="9"/>
      <c r="I15" s="9"/>
      <c r="J15" s="9"/>
      <c r="K15" s="9"/>
    </row>
    <row r="16" spans="1:11" x14ac:dyDescent="0.3">
      <c r="A16" s="7"/>
      <c r="B16" s="57"/>
      <c r="C16" s="8"/>
      <c r="D16" s="9"/>
      <c r="E16" s="9"/>
      <c r="F16" s="9"/>
      <c r="G16" s="9"/>
      <c r="H16" s="9"/>
      <c r="I16" s="9"/>
      <c r="J16" s="9"/>
      <c r="K16" s="9"/>
    </row>
    <row r="17" spans="1:15" s="2" customFormat="1" ht="21.6" thickBot="1" x14ac:dyDescent="0.45">
      <c r="A17" s="48" t="s">
        <v>80</v>
      </c>
      <c r="B17" s="49"/>
      <c r="C17" s="49"/>
      <c r="D17" s="49"/>
      <c r="E17" s="49"/>
      <c r="F17" s="49"/>
      <c r="G17" s="49"/>
      <c r="H17" s="49"/>
      <c r="I17" s="49"/>
      <c r="J17" s="49"/>
      <c r="K17" s="50"/>
    </row>
    <row r="18" spans="1:15" s="2" customFormat="1" ht="47.4" thickBot="1" x14ac:dyDescent="0.35">
      <c r="A18" s="10" t="s">
        <v>0</v>
      </c>
      <c r="B18" s="53" t="s">
        <v>103</v>
      </c>
      <c r="C18" s="11" t="s">
        <v>1</v>
      </c>
      <c r="D18" s="12" t="s">
        <v>5</v>
      </c>
      <c r="E18" s="13" t="s">
        <v>34</v>
      </c>
      <c r="F18" s="13" t="s">
        <v>78</v>
      </c>
      <c r="G18" s="13" t="s">
        <v>32</v>
      </c>
      <c r="H18" s="13" t="s">
        <v>2</v>
      </c>
      <c r="I18" s="13" t="s">
        <v>62</v>
      </c>
      <c r="J18" s="13" t="s">
        <v>28</v>
      </c>
      <c r="K18" s="14" t="s">
        <v>74</v>
      </c>
    </row>
    <row r="19" spans="1:15" s="2" customFormat="1" ht="34.200000000000003" customHeight="1" x14ac:dyDescent="0.3">
      <c r="A19" s="39">
        <v>46425</v>
      </c>
      <c r="B19" s="59"/>
      <c r="C19" s="62" t="s">
        <v>24</v>
      </c>
      <c r="D19" s="67" t="s">
        <v>6</v>
      </c>
      <c r="E19" s="67" t="s">
        <v>6</v>
      </c>
      <c r="F19" s="67"/>
      <c r="G19" s="67" t="s">
        <v>6</v>
      </c>
      <c r="H19" s="67" t="s">
        <v>6</v>
      </c>
      <c r="I19" s="68"/>
      <c r="J19" s="68"/>
      <c r="K19" s="68"/>
    </row>
    <row r="20" spans="1:15" ht="40.799999999999997" customHeight="1" x14ac:dyDescent="0.3">
      <c r="A20" s="39">
        <v>46427</v>
      </c>
      <c r="B20" s="60">
        <v>1</v>
      </c>
      <c r="C20" s="69" t="s">
        <v>23</v>
      </c>
      <c r="D20" s="6" t="s">
        <v>6</v>
      </c>
      <c r="E20" s="6" t="s">
        <v>6</v>
      </c>
      <c r="F20" s="6"/>
      <c r="G20" s="6" t="s">
        <v>6</v>
      </c>
      <c r="H20" s="4" t="s">
        <v>10</v>
      </c>
      <c r="I20" s="4" t="s">
        <v>58</v>
      </c>
      <c r="J20" s="4" t="s">
        <v>56</v>
      </c>
      <c r="K20" s="4" t="s">
        <v>6</v>
      </c>
      <c r="L20" s="2" t="s">
        <v>92</v>
      </c>
      <c r="M20">
        <f>SUM(D9:D12)</f>
        <v>30.7</v>
      </c>
      <c r="N20">
        <f>SUM(E9:E12)</f>
        <v>5976</v>
      </c>
      <c r="O20">
        <f>SUM(F9:F12)</f>
        <v>5893</v>
      </c>
    </row>
    <row r="21" spans="1:15" s="2" customFormat="1" ht="38.4" customHeight="1" x14ac:dyDescent="0.3">
      <c r="A21" s="40">
        <f t="shared" ref="A21:A37" si="1">A20+1</f>
        <v>46428</v>
      </c>
      <c r="B21" s="61">
        <v>2</v>
      </c>
      <c r="C21" s="69" t="s">
        <v>93</v>
      </c>
      <c r="D21" s="6" t="s">
        <v>6</v>
      </c>
      <c r="E21" s="6" t="s">
        <v>6</v>
      </c>
      <c r="F21" s="6"/>
      <c r="G21" s="6" t="s">
        <v>6</v>
      </c>
      <c r="H21" s="4" t="s">
        <v>10</v>
      </c>
      <c r="I21" s="4" t="s">
        <v>58</v>
      </c>
      <c r="J21" s="4" t="s">
        <v>56</v>
      </c>
      <c r="K21" s="4" t="s">
        <v>6</v>
      </c>
    </row>
    <row r="22" spans="1:15" s="2" customFormat="1" ht="33" customHeight="1" x14ac:dyDescent="0.3">
      <c r="A22" s="40">
        <f t="shared" si="1"/>
        <v>46429</v>
      </c>
      <c r="B22" s="61">
        <v>3</v>
      </c>
      <c r="C22" s="41" t="s">
        <v>94</v>
      </c>
      <c r="D22" s="27" t="s">
        <v>6</v>
      </c>
      <c r="E22" s="27" t="s">
        <v>6</v>
      </c>
      <c r="F22" s="27"/>
      <c r="G22" s="27" t="s">
        <v>6</v>
      </c>
      <c r="H22" s="27" t="s">
        <v>37</v>
      </c>
      <c r="I22" s="3"/>
      <c r="J22" s="27" t="s">
        <v>59</v>
      </c>
      <c r="K22" s="27" t="s">
        <v>51</v>
      </c>
      <c r="L22" s="2" t="s">
        <v>89</v>
      </c>
      <c r="M22" s="34">
        <f>SUM(D23:D25)</f>
        <v>27.25</v>
      </c>
      <c r="N22" s="33">
        <f t="shared" ref="N22:O22" si="2">SUM(E23:E25)</f>
        <v>5896</v>
      </c>
      <c r="O22" s="33">
        <f t="shared" si="2"/>
        <v>5951</v>
      </c>
    </row>
    <row r="23" spans="1:15" ht="51.6" customHeight="1" x14ac:dyDescent="0.3">
      <c r="A23" s="40">
        <f t="shared" si="1"/>
        <v>46430</v>
      </c>
      <c r="B23" s="61">
        <v>4</v>
      </c>
      <c r="C23" s="41" t="s">
        <v>7</v>
      </c>
      <c r="D23" s="4">
        <v>4.8</v>
      </c>
      <c r="E23" s="4">
        <v>2821</v>
      </c>
      <c r="F23" s="4">
        <v>95</v>
      </c>
      <c r="G23" s="4" t="s">
        <v>115</v>
      </c>
      <c r="H23" s="4" t="s">
        <v>11</v>
      </c>
      <c r="I23" s="4">
        <v>4.8</v>
      </c>
      <c r="J23" s="4" t="s">
        <v>60</v>
      </c>
      <c r="K23" s="4" t="s">
        <v>61</v>
      </c>
      <c r="L23" s="2" t="s">
        <v>90</v>
      </c>
      <c r="M23" s="34">
        <f>SUM(D27:D30)</f>
        <v>37.21787072243346</v>
      </c>
      <c r="N23" s="33">
        <f t="shared" ref="N23:O23" si="3">SUM(E27:E30)</f>
        <v>4702</v>
      </c>
      <c r="O23" s="33">
        <f t="shared" si="3"/>
        <v>5366</v>
      </c>
    </row>
    <row r="24" spans="1:15" ht="37.200000000000003" customHeight="1" x14ac:dyDescent="0.3">
      <c r="A24" s="40">
        <f t="shared" si="1"/>
        <v>46431</v>
      </c>
      <c r="B24" s="61">
        <v>5</v>
      </c>
      <c r="C24" s="41" t="s">
        <v>3</v>
      </c>
      <c r="D24" s="4">
        <v>8.75</v>
      </c>
      <c r="E24" s="4">
        <v>2124</v>
      </c>
      <c r="F24" s="4">
        <v>4027</v>
      </c>
      <c r="G24" s="4" t="s">
        <v>72</v>
      </c>
      <c r="H24" s="4" t="s">
        <v>12</v>
      </c>
      <c r="I24" s="4">
        <v>13.5</v>
      </c>
      <c r="J24" s="4" t="s">
        <v>60</v>
      </c>
      <c r="K24" s="4" t="s">
        <v>77</v>
      </c>
      <c r="L24" s="35" t="s">
        <v>91</v>
      </c>
      <c r="M24" s="32">
        <f>SUM(D34:D36)</f>
        <v>36.5030303030303</v>
      </c>
      <c r="N24" s="36">
        <f t="shared" ref="N24:O24" si="4">SUM(E34:E36)</f>
        <v>5714</v>
      </c>
      <c r="O24" s="36">
        <f t="shared" si="4"/>
        <v>5683</v>
      </c>
    </row>
    <row r="25" spans="1:15" ht="57.6" x14ac:dyDescent="0.3">
      <c r="A25" s="40">
        <f t="shared" si="1"/>
        <v>46432</v>
      </c>
      <c r="B25" s="61">
        <v>6</v>
      </c>
      <c r="C25" s="41" t="s">
        <v>4</v>
      </c>
      <c r="D25" s="5">
        <v>13.7</v>
      </c>
      <c r="E25" s="5">
        <v>951</v>
      </c>
      <c r="F25" s="5">
        <v>1829</v>
      </c>
      <c r="G25" s="4" t="s">
        <v>72</v>
      </c>
      <c r="H25" s="6" t="s">
        <v>13</v>
      </c>
      <c r="I25" s="6">
        <v>14.4</v>
      </c>
      <c r="J25" s="6" t="s">
        <v>56</v>
      </c>
      <c r="K25" s="4" t="s">
        <v>76</v>
      </c>
    </row>
    <row r="26" spans="1:15" ht="32.4" customHeight="1" x14ac:dyDescent="0.3">
      <c r="A26" s="40">
        <f t="shared" si="1"/>
        <v>46433</v>
      </c>
      <c r="B26" s="61">
        <v>7</v>
      </c>
      <c r="C26" s="41" t="s">
        <v>82</v>
      </c>
      <c r="D26" s="5"/>
      <c r="E26" s="5"/>
      <c r="F26" s="5"/>
      <c r="G26" s="4"/>
      <c r="H26" s="6"/>
      <c r="I26" s="6"/>
      <c r="J26" s="6"/>
      <c r="K26" s="4"/>
    </row>
    <row r="27" spans="1:15" ht="29.4" customHeight="1" x14ac:dyDescent="0.3">
      <c r="A27" s="40">
        <f t="shared" si="1"/>
        <v>46434</v>
      </c>
      <c r="B27" s="61">
        <v>8</v>
      </c>
      <c r="C27" s="41" t="s">
        <v>63</v>
      </c>
      <c r="D27" s="26">
        <f>5*3280/5260</f>
        <v>3.1178707224334601</v>
      </c>
      <c r="E27" s="5">
        <v>122</v>
      </c>
      <c r="F27" s="5">
        <v>76</v>
      </c>
      <c r="G27" s="6" t="s">
        <v>35</v>
      </c>
      <c r="H27" s="6" t="s">
        <v>38</v>
      </c>
      <c r="I27" s="5">
        <v>3.1</v>
      </c>
      <c r="J27" s="5" t="s">
        <v>64</v>
      </c>
      <c r="K27" s="6" t="s">
        <v>53</v>
      </c>
    </row>
    <row r="28" spans="1:15" ht="29.4" customHeight="1" x14ac:dyDescent="0.3">
      <c r="A28" s="40">
        <f t="shared" si="1"/>
        <v>46435</v>
      </c>
      <c r="B28" s="61">
        <v>9</v>
      </c>
      <c r="C28" s="41" t="s">
        <v>14</v>
      </c>
      <c r="D28" s="26">
        <v>11.6</v>
      </c>
      <c r="E28" s="5">
        <v>1656</v>
      </c>
      <c r="F28" s="5">
        <v>324</v>
      </c>
      <c r="G28" s="6" t="s">
        <v>72</v>
      </c>
      <c r="H28" s="6" t="s">
        <v>38</v>
      </c>
      <c r="I28" s="5">
        <v>14</v>
      </c>
      <c r="J28" s="5" t="s">
        <v>64</v>
      </c>
      <c r="K28" s="4" t="s">
        <v>76</v>
      </c>
    </row>
    <row r="29" spans="1:15" ht="31.8" customHeight="1" x14ac:dyDescent="0.3">
      <c r="A29" s="40">
        <f t="shared" si="1"/>
        <v>46436</v>
      </c>
      <c r="B29" s="61">
        <v>10</v>
      </c>
      <c r="C29" s="41" t="s">
        <v>15</v>
      </c>
      <c r="D29" s="26">
        <v>11.1</v>
      </c>
      <c r="E29" s="5">
        <v>2367</v>
      </c>
      <c r="F29" s="5">
        <v>4022</v>
      </c>
      <c r="G29" s="6" t="s">
        <v>83</v>
      </c>
      <c r="H29" s="6" t="s">
        <v>39</v>
      </c>
      <c r="I29" s="5">
        <v>22.3</v>
      </c>
      <c r="J29" s="5" t="s">
        <v>65</v>
      </c>
      <c r="K29" s="4" t="s">
        <v>102</v>
      </c>
    </row>
    <row r="30" spans="1:15" ht="31.8" customHeight="1" x14ac:dyDescent="0.3">
      <c r="A30" s="40">
        <f t="shared" si="1"/>
        <v>46437</v>
      </c>
      <c r="B30" s="61">
        <v>11</v>
      </c>
      <c r="C30" s="41" t="s">
        <v>95</v>
      </c>
      <c r="D30" s="26">
        <v>11.4</v>
      </c>
      <c r="E30" s="5">
        <v>557</v>
      </c>
      <c r="F30" s="5">
        <v>944</v>
      </c>
      <c r="G30" s="6" t="s">
        <v>72</v>
      </c>
      <c r="H30" s="6" t="s">
        <v>39</v>
      </c>
      <c r="I30" s="5">
        <v>11.4</v>
      </c>
      <c r="J30" s="5" t="s">
        <v>65</v>
      </c>
      <c r="K30" s="4" t="s">
        <v>101</v>
      </c>
    </row>
    <row r="31" spans="1:15" ht="44.4" customHeight="1" x14ac:dyDescent="0.3">
      <c r="A31" s="40">
        <f t="shared" si="1"/>
        <v>46438</v>
      </c>
      <c r="B31" s="61">
        <v>12</v>
      </c>
      <c r="C31" s="41" t="s">
        <v>16</v>
      </c>
      <c r="D31" s="6" t="s">
        <v>6</v>
      </c>
      <c r="E31" s="6" t="s">
        <v>6</v>
      </c>
      <c r="F31" s="6"/>
      <c r="G31" s="6" t="s">
        <v>6</v>
      </c>
      <c r="H31" s="5" t="s">
        <v>41</v>
      </c>
      <c r="I31" s="5" t="s">
        <v>6</v>
      </c>
      <c r="J31" s="5" t="s">
        <v>64</v>
      </c>
      <c r="K31" s="5" t="s">
        <v>66</v>
      </c>
    </row>
    <row r="32" spans="1:15" ht="40.200000000000003" customHeight="1" x14ac:dyDescent="0.3">
      <c r="A32" s="40">
        <f t="shared" si="1"/>
        <v>46439</v>
      </c>
      <c r="B32" s="61">
        <v>13</v>
      </c>
      <c r="C32" s="41" t="s">
        <v>21</v>
      </c>
      <c r="D32" s="6">
        <v>5</v>
      </c>
      <c r="E32" s="6">
        <v>1000</v>
      </c>
      <c r="F32" s="6"/>
      <c r="G32" s="6" t="s">
        <v>35</v>
      </c>
      <c r="H32" s="5" t="s">
        <v>40</v>
      </c>
      <c r="I32" s="5">
        <v>3</v>
      </c>
      <c r="J32" s="5" t="s">
        <v>67</v>
      </c>
      <c r="K32" s="5" t="s">
        <v>51</v>
      </c>
    </row>
    <row r="33" spans="1:11" ht="28.8" x14ac:dyDescent="0.3">
      <c r="A33" s="40">
        <f t="shared" si="1"/>
        <v>46440</v>
      </c>
      <c r="B33" s="61">
        <v>14</v>
      </c>
      <c r="C33" s="41" t="s">
        <v>17</v>
      </c>
      <c r="D33" s="6" t="s">
        <v>6</v>
      </c>
      <c r="E33" s="6" t="s">
        <v>6</v>
      </c>
      <c r="F33" s="6"/>
      <c r="G33" s="6" t="s">
        <v>6</v>
      </c>
      <c r="H33" s="6" t="s">
        <v>43</v>
      </c>
      <c r="I33" s="5" t="s">
        <v>6</v>
      </c>
      <c r="J33" s="5" t="s">
        <v>68</v>
      </c>
      <c r="K33" s="5" t="s">
        <v>51</v>
      </c>
    </row>
    <row r="34" spans="1:11" x14ac:dyDescent="0.3">
      <c r="A34" s="40">
        <f t="shared" si="1"/>
        <v>46441</v>
      </c>
      <c r="B34" s="61">
        <v>15</v>
      </c>
      <c r="C34" s="41" t="s">
        <v>18</v>
      </c>
      <c r="D34" s="25">
        <f>19*3280/5280</f>
        <v>11.803030303030303</v>
      </c>
      <c r="E34" s="6">
        <v>3491</v>
      </c>
      <c r="F34" s="6">
        <v>650</v>
      </c>
      <c r="G34" s="6" t="s">
        <v>33</v>
      </c>
      <c r="H34" s="6" t="s">
        <v>42</v>
      </c>
      <c r="I34" s="5">
        <v>11.8</v>
      </c>
      <c r="J34" s="5" t="s">
        <v>69</v>
      </c>
      <c r="K34" s="4" t="s">
        <v>76</v>
      </c>
    </row>
    <row r="35" spans="1:11" ht="43.2" x14ac:dyDescent="0.3">
      <c r="A35" s="40">
        <f t="shared" si="1"/>
        <v>46442</v>
      </c>
      <c r="B35" s="61">
        <v>16</v>
      </c>
      <c r="C35" s="41" t="s">
        <v>22</v>
      </c>
      <c r="D35" s="6">
        <v>12.6</v>
      </c>
      <c r="E35" s="6">
        <v>1108</v>
      </c>
      <c r="F35" s="6">
        <v>3950</v>
      </c>
      <c r="G35" s="6" t="s">
        <v>36</v>
      </c>
      <c r="H35" s="6" t="s">
        <v>42</v>
      </c>
      <c r="I35" s="5">
        <v>15</v>
      </c>
      <c r="J35" s="5" t="s">
        <v>70</v>
      </c>
      <c r="K35" s="4" t="s">
        <v>76</v>
      </c>
    </row>
    <row r="36" spans="1:11" ht="33.6" customHeight="1" x14ac:dyDescent="0.3">
      <c r="A36" s="40">
        <f t="shared" si="1"/>
        <v>46443</v>
      </c>
      <c r="B36" s="61">
        <v>17</v>
      </c>
      <c r="C36" s="41" t="s">
        <v>19</v>
      </c>
      <c r="D36" s="6">
        <v>12.1</v>
      </c>
      <c r="E36" s="6">
        <v>1115</v>
      </c>
      <c r="F36" s="6">
        <v>1083</v>
      </c>
      <c r="G36" s="6" t="s">
        <v>83</v>
      </c>
      <c r="H36" s="6" t="s">
        <v>44</v>
      </c>
      <c r="I36" s="5">
        <v>12.1</v>
      </c>
      <c r="J36" s="5" t="s">
        <v>71</v>
      </c>
      <c r="K36" s="4" t="s">
        <v>76</v>
      </c>
    </row>
    <row r="37" spans="1:11" x14ac:dyDescent="0.3">
      <c r="A37" s="40">
        <f t="shared" si="1"/>
        <v>46444</v>
      </c>
      <c r="B37" s="61">
        <v>18</v>
      </c>
      <c r="C37" s="41" t="s">
        <v>20</v>
      </c>
      <c r="D37" s="6"/>
      <c r="E37" s="6"/>
      <c r="F37" s="6"/>
      <c r="G37" s="6"/>
      <c r="H37" s="5" t="s">
        <v>10</v>
      </c>
      <c r="I37" s="5"/>
      <c r="J37" s="5"/>
      <c r="K37" s="5"/>
    </row>
    <row r="38" spans="1:11" ht="18.75" customHeight="1" x14ac:dyDescent="0.3">
      <c r="A38" s="16" t="s">
        <v>75</v>
      </c>
      <c r="B38" s="58"/>
    </row>
    <row r="39" spans="1:11" ht="18.75" customHeight="1" x14ac:dyDescent="0.3">
      <c r="A39" s="16"/>
      <c r="B39" s="58"/>
    </row>
    <row r="40" spans="1:11" ht="21.6" customHeight="1" x14ac:dyDescent="0.3">
      <c r="A40" t="s">
        <v>46</v>
      </c>
    </row>
    <row r="41" spans="1:11" ht="21.6" customHeight="1" x14ac:dyDescent="0.3">
      <c r="A41" t="s">
        <v>8</v>
      </c>
    </row>
    <row r="42" spans="1:11" ht="22.2" customHeight="1" x14ac:dyDescent="0.3">
      <c r="A42" t="s">
        <v>9</v>
      </c>
    </row>
    <row r="43" spans="1:11" ht="21" customHeight="1" x14ac:dyDescent="0.3">
      <c r="A43" t="s">
        <v>47</v>
      </c>
    </row>
    <row r="44" spans="1:11" ht="21" customHeight="1" x14ac:dyDescent="0.3">
      <c r="A44" t="s">
        <v>48</v>
      </c>
    </row>
    <row r="45" spans="1:11" x14ac:dyDescent="0.3">
      <c r="A45" t="s">
        <v>49</v>
      </c>
    </row>
    <row r="46" spans="1:11" x14ac:dyDescent="0.3">
      <c r="A46" t="s">
        <v>55</v>
      </c>
    </row>
  </sheetData>
  <mergeCells count="2">
    <mergeCell ref="A4:K4"/>
    <mergeCell ref="A17:K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Talbert</dc:creator>
  <cp:lastModifiedBy>Cheryl Talbert</cp:lastModifiedBy>
  <cp:lastPrinted>2024-06-04T20:21:54Z</cp:lastPrinted>
  <dcterms:created xsi:type="dcterms:W3CDTF">2023-11-05T18:02:16Z</dcterms:created>
  <dcterms:modified xsi:type="dcterms:W3CDTF">2025-11-25T19:26:20Z</dcterms:modified>
</cp:coreProperties>
</file>